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780" activeTab="0"/>
  </bookViews>
  <sheets>
    <sheet name="MENSUAL X META DAN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<sst xmlns="http://schemas.openxmlformats.org/spreadsheetml/2006/main" count="46" uniqueCount="46">
  <si>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SECRETARÍA DISTRITAL DE SALUD - PROGRAMA AMPLIADO DE INMUNIZACIONES</t>
  </si>
  <si>
    <t>META ANUAL 
MENOR DE 1 AÑO</t>
  </si>
  <si>
    <t>DOSIS APLICADAS POLIO</t>
  </si>
  <si>
    <t>% CUMP
POLIO</t>
  </si>
  <si>
    <t>DOSIS APLICADAS ROTAVIRUS</t>
  </si>
  <si>
    <t>% CUMP ROTAVIRUS</t>
  </si>
  <si>
    <t>META 1 AÑO</t>
  </si>
  <si>
    <t>DOSIS APLICADAS TRIPLE VIRAL</t>
  </si>
  <si>
    <t>% CUMP
TRIPLE VIRAL</t>
  </si>
  <si>
    <t>DOSIS APLICADAS FIEBRE AMARILLA</t>
  </si>
  <si>
    <t>% CUMP
FIEBRE AMARILLA</t>
  </si>
  <si>
    <t>DOSIS APLICADAS HEPATITIS A</t>
  </si>
  <si>
    <t>% CUMP
HEPATITIS A</t>
  </si>
  <si>
    <t>DOSIS APLICADAS NEUMOCOCO</t>
  </si>
  <si>
    <t>% CUMP
NEUMOCOCO</t>
  </si>
  <si>
    <t>01-USAQUEN</t>
  </si>
  <si>
    <t>SEMAFORIZACIÓN</t>
  </si>
  <si>
    <t>02-CHAPINERO</t>
  </si>
  <si>
    <t>12-BARRIOS UNIDOS</t>
  </si>
  <si>
    <t>13-TEUSAQUILLO</t>
  </si>
  <si>
    <t>TOTAL CHAPINERO</t>
  </si>
  <si>
    <t>03-SANTA FE</t>
  </si>
  <si>
    <t>14-LOS MARTIRES</t>
  </si>
  <si>
    <t>17-LA CANDELARIA</t>
  </si>
  <si>
    <t>TOTAL CENTRO ORIENTE</t>
  </si>
  <si>
    <t>04-SAN CRISTOBAL</t>
  </si>
  <si>
    <t>05-USME</t>
  </si>
  <si>
    <t>06-TUNJUELITO</t>
  </si>
  <si>
    <t>07-BOSA</t>
  </si>
  <si>
    <t>08-KENNEDY</t>
  </si>
  <si>
    <t>16-PUENTE ARANDA</t>
  </si>
  <si>
    <t>TOTAL SUR</t>
  </si>
  <si>
    <t>09-FONTIBON</t>
  </si>
  <si>
    <t>10-ENGATIVA</t>
  </si>
  <si>
    <t>11-SUBA</t>
  </si>
  <si>
    <t xml:space="preserve">18-RAFAEL URIBE </t>
  </si>
  <si>
    <t>19-CIUDAD BOLIVAR</t>
  </si>
  <si>
    <t>20-SUMAPAZ</t>
  </si>
  <si>
    <t>TABLERO DE CONTROL BOGOTÁ</t>
  </si>
  <si>
    <t>LOCALIDAD</t>
  </si>
  <si>
    <t>15-ANTONIO NARIÑO</t>
  </si>
  <si>
    <t>TOTAL RAFAEL URIBE</t>
  </si>
  <si>
    <t>TOTAL BOGOTÁ</t>
  </si>
  <si>
    <t>100 - 95</t>
  </si>
  <si>
    <t>94,9 - 90</t>
  </si>
  <si>
    <t>89,9 o MENOR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</si>
</sst>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0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-;\-* #,##0.0_-;_-* &quot;-&quot;??_-;_-@_-"/>
    <numFmt numFmtId="188" formatCode="0.0000000"/>
    <numFmt numFmtId="189" formatCode="0.00000000"/>
    <numFmt numFmtId="190" formatCode="0.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\ _€_-;\-* #,##0\ _€_-;_-* &quot;-&quot;??\ _€_-;_-@_-"/>
    <numFmt numFmtId="196" formatCode="0.0_)"/>
    <numFmt numFmtId="197" formatCode="_([$€]* #,##0.00_);_([$€]* \(#,##0.00\);_([$€]* &quot;-&quot;??_);_(@_)"/>
    <numFmt numFmtId="198" formatCode="_ * #,##0.00_ ;_ * \-#,##0.00_ ;_ * \-??_ ;_ @_ "/>
    <numFmt numFmtId="199" formatCode="_-* #,##0_-;\-* #,##0_-;_-* \-??_-;_-@_-"/>
    <numFmt numFmtId="200" formatCode="_-* #,##0.00\ _€_-;\-* #,##0.00\ _€_-;_-* \-??\ _€_-;_-@_-"/>
    <numFmt numFmtId="201" formatCode="_-* #,##0.0_-;\-* #,##0.0_-;_-* \-??_-;_-@_-"/>
    <numFmt numFmtId="202" formatCode="_-* #,##0.0\ _€_-;\-* #,##0.0\ _€_-;_-* &quot;-&quot;??\ _€_-;_-@_-"/>
    <numFmt numFmtId="203" formatCode="_-* #,##0.000\ _€_-;\-* #,##0.000\ _€_-;_-* &quot;-&quot;??\ _€_-;_-@_-"/>
    <numFmt numFmtId="204" formatCode="0.0%"/>
    <numFmt numFmtId="205" formatCode="0.000%"/>
    <numFmt numFmtId="206" formatCode="_([$€]* #,##0.00_);_([$€]* \(#,##0.00\);_([$€]* \-??_);_(@_)"/>
    <numFmt numFmtId="207" formatCode="_-* #,##0\ _€_-;\-* #,##0\ _€_-;_-* \-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30" borderId="1" applyNumberFormat="0" applyAlignment="0" applyProtection="0"/>
    <xf numFmtId="0" fontId="4" fillId="31" borderId="1" applyNumberFormat="0" applyAlignment="0" applyProtection="0"/>
    <xf numFmtId="0" fontId="5" fillId="32" borderId="2" applyNumberFormat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197" fontId="0" fillId="0" borderId="0" applyFont="0" applyFill="0" applyBorder="0" applyAlignment="0" applyProtection="0"/>
    <xf numFmtId="206" fontId="0" fillId="0" borderId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200" fontId="0" fillId="0" borderId="0" applyFill="0" applyBorder="0" applyAlignment="0" applyProtection="0"/>
    <xf numFmtId="198" fontId="0" fillId="0" borderId="0" applyFill="0" applyBorder="0" applyAlignment="0" applyProtection="0"/>
    <xf numFmtId="200" fontId="0" fillId="0" borderId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4" applyNumberFormat="0" applyFont="0" applyAlignment="0" applyProtection="0"/>
    <xf numFmtId="0" fontId="0" fillId="45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13" fillId="30" borderId="5" applyNumberFormat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2" fillId="30" borderId="10" xfId="0" applyFont="1" applyFill="1" applyBorder="1" applyAlignment="1">
      <alignment horizontal="center" vertical="center" wrapText="1"/>
    </xf>
    <xf numFmtId="186" fontId="22" fillId="3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86" fontId="24" fillId="46" borderId="10" xfId="0" applyNumberFormat="1" applyFont="1" applyFill="1" applyBorder="1" applyAlignment="1">
      <alignment horizontal="center"/>
    </xf>
    <xf numFmtId="186" fontId="24" fillId="36" borderId="10" xfId="0" applyNumberFormat="1" applyFont="1" applyFill="1" applyBorder="1" applyAlignment="1">
      <alignment horizontal="center"/>
    </xf>
    <xf numFmtId="186" fontId="25" fillId="47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86" fontId="24" fillId="36" borderId="11" xfId="0" applyNumberFormat="1" applyFont="1" applyFill="1" applyBorder="1" applyAlignment="1">
      <alignment horizontal="center"/>
    </xf>
    <xf numFmtId="1" fontId="29" fillId="3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6" fontId="31" fillId="46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86" fontId="29" fillId="47" borderId="13" xfId="0" applyNumberFormat="1" applyFont="1" applyFill="1" applyBorder="1" applyAlignment="1">
      <alignment horizontal="center"/>
    </xf>
    <xf numFmtId="1" fontId="29" fillId="3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86" fontId="31" fillId="36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9" fillId="3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46" borderId="17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xcel Built-in Normal 6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2 2 2" xfId="86"/>
    <cellStyle name="Millares 2 2 2 2" xfId="87"/>
    <cellStyle name="Millares 2 2 3" xfId="88"/>
    <cellStyle name="Millares 2 3" xfId="89"/>
    <cellStyle name="Millares 2 3 2" xfId="90"/>
    <cellStyle name="Millares 2 4" xfId="91"/>
    <cellStyle name="Millares 2 5" xfId="92"/>
    <cellStyle name="Millares 3" xfId="93"/>
    <cellStyle name="Millares 4" xfId="94"/>
    <cellStyle name="Millares 4 2" xfId="95"/>
    <cellStyle name="Currency" xfId="96"/>
    <cellStyle name="Currency [0]" xfId="97"/>
    <cellStyle name="Neutral" xfId="98"/>
    <cellStyle name="Neutral 2" xfId="99"/>
    <cellStyle name="Normal 2" xfId="100"/>
    <cellStyle name="Normal 3" xfId="101"/>
    <cellStyle name="Normal 4" xfId="102"/>
    <cellStyle name="Normal 4 2" xfId="103"/>
    <cellStyle name="Normal 5" xfId="104"/>
    <cellStyle name="Normal 5 2" xfId="105"/>
    <cellStyle name="Normal 6" xfId="106"/>
    <cellStyle name="Normal 7" xfId="107"/>
    <cellStyle name="Notas" xfId="108"/>
    <cellStyle name="Notas 2" xfId="109"/>
    <cellStyle name="Porcentaje 2" xfId="110"/>
    <cellStyle name="Porcentaje 2 2" xfId="111"/>
    <cellStyle name="Porcentaje 2 2 2" xfId="112"/>
    <cellStyle name="Porcentaje 2 3" xfId="113"/>
    <cellStyle name="Porcentaje 3" xfId="114"/>
    <cellStyle name="Porcentaje 3 2" xfId="115"/>
    <cellStyle name="Porcentaje 4" xfId="116"/>
    <cellStyle name="Porcentaje 4 2" xfId="117"/>
    <cellStyle name="Porcentaje 4 2 2" xfId="118"/>
    <cellStyle name="Porcentaje 4 3" xfId="119"/>
    <cellStyle name="Porcentaje 5" xfId="120"/>
    <cellStyle name="Porcentaje 6" xfId="121"/>
    <cellStyle name="Porcentaje 6 2" xfId="122"/>
    <cellStyle name="Percent" xfId="123"/>
    <cellStyle name="Porcentual 2" xfId="124"/>
    <cellStyle name="Porcentual 2 2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ros%20de%20Control%202011_2013\A&#241;o%202013\TC%20Mes%20de%20Diciembre%202013_Actualizado_9_0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METAS 2013"/>
      <sheetName val="POLIO"/>
      <sheetName val="ROTAVIRUS"/>
      <sheetName val="TRIPLEVIRAL"/>
      <sheetName val="F.AMARILLA"/>
      <sheetName val="HEPATITIS"/>
      <sheetName val="R.NEUMOCOCO"/>
      <sheetName val="POLIO Resumen"/>
      <sheetName val="ROTAVIRUS Resumen"/>
      <sheetName val="TRIPLEVIRAL Resumen"/>
      <sheetName val="F.AMARILLA Resumen"/>
      <sheetName val="HEPATITIS Resumen"/>
      <sheetName val="R.NEUMOCOCO Resumen"/>
      <sheetName val="MENSUAL"/>
      <sheetName val="MENSUAL META MENOR DE 1 AÑO"/>
      <sheetName val="MENSUAL META 1 AÑO"/>
    </sheetNames>
    <sheetDataSet>
      <sheetData sheetId="8">
        <row r="56">
          <cell r="B56">
            <v>8800</v>
          </cell>
          <cell r="P56">
            <v>9438</v>
          </cell>
        </row>
        <row r="57">
          <cell r="B57">
            <v>7830</v>
          </cell>
          <cell r="P57">
            <v>8933</v>
          </cell>
        </row>
        <row r="58">
          <cell r="B58">
            <v>1399.8988206083177</v>
          </cell>
          <cell r="P58">
            <v>1140</v>
          </cell>
        </row>
        <row r="59">
          <cell r="B59">
            <v>6307</v>
          </cell>
          <cell r="P59">
            <v>4943</v>
          </cell>
        </row>
        <row r="60">
          <cell r="B60">
            <v>6180</v>
          </cell>
          <cell r="P60">
            <v>5761</v>
          </cell>
        </row>
        <row r="61">
          <cell r="B61">
            <v>3571</v>
          </cell>
          <cell r="P61">
            <v>3330</v>
          </cell>
        </row>
        <row r="62">
          <cell r="B62">
            <v>9334</v>
          </cell>
          <cell r="P62">
            <v>10592</v>
          </cell>
        </row>
        <row r="63">
          <cell r="B63">
            <v>14891</v>
          </cell>
          <cell r="P63">
            <v>13585</v>
          </cell>
        </row>
        <row r="64">
          <cell r="B64">
            <v>5468</v>
          </cell>
          <cell r="P64">
            <v>5824</v>
          </cell>
        </row>
        <row r="65">
          <cell r="B65">
            <v>8926</v>
          </cell>
          <cell r="P65">
            <v>7800</v>
          </cell>
        </row>
        <row r="66">
          <cell r="B66">
            <v>11333</v>
          </cell>
          <cell r="P66">
            <v>10519</v>
          </cell>
        </row>
        <row r="67">
          <cell r="B67">
            <v>4862</v>
          </cell>
          <cell r="P67">
            <v>3843</v>
          </cell>
        </row>
        <row r="68">
          <cell r="B68">
            <v>3542</v>
          </cell>
          <cell r="P68">
            <v>2664</v>
          </cell>
        </row>
        <row r="69">
          <cell r="B69">
            <v>1190.4834024896265</v>
          </cell>
          <cell r="P69">
            <v>965</v>
          </cell>
        </row>
        <row r="70">
          <cell r="B70">
            <v>3100</v>
          </cell>
          <cell r="P70">
            <v>3867</v>
          </cell>
        </row>
        <row r="71">
          <cell r="B71">
            <v>5711</v>
          </cell>
          <cell r="P71">
            <v>5416</v>
          </cell>
        </row>
        <row r="72">
          <cell r="B72">
            <v>149.16494845360825</v>
          </cell>
          <cell r="P72">
            <v>122</v>
          </cell>
        </row>
        <row r="73">
          <cell r="B73">
            <v>7475</v>
          </cell>
          <cell r="P73">
            <v>6873</v>
          </cell>
        </row>
        <row r="74">
          <cell r="B74">
            <v>11351</v>
          </cell>
          <cell r="P74">
            <v>10790</v>
          </cell>
        </row>
        <row r="75">
          <cell r="B75">
            <v>56</v>
          </cell>
          <cell r="P75">
            <v>38</v>
          </cell>
        </row>
      </sheetData>
      <sheetData sheetId="9">
        <row r="56">
          <cell r="P56">
            <v>9179</v>
          </cell>
        </row>
        <row r="57">
          <cell r="P57">
            <v>8772</v>
          </cell>
        </row>
        <row r="58">
          <cell r="P58">
            <v>1048</v>
          </cell>
        </row>
        <row r="59">
          <cell r="P59">
            <v>4844</v>
          </cell>
        </row>
        <row r="60">
          <cell r="P60">
            <v>5281</v>
          </cell>
        </row>
        <row r="61">
          <cell r="P61">
            <v>3240</v>
          </cell>
        </row>
        <row r="62">
          <cell r="P62">
            <v>9581</v>
          </cell>
        </row>
        <row r="63">
          <cell r="P63">
            <v>13153</v>
          </cell>
        </row>
        <row r="64">
          <cell r="P64">
            <v>5741</v>
          </cell>
        </row>
        <row r="65">
          <cell r="P65">
            <v>7309</v>
          </cell>
        </row>
        <row r="66">
          <cell r="P66">
            <v>10074</v>
          </cell>
        </row>
        <row r="67">
          <cell r="P67">
            <v>3800</v>
          </cell>
        </row>
        <row r="68">
          <cell r="P68">
            <v>2649</v>
          </cell>
        </row>
        <row r="69">
          <cell r="P69">
            <v>976</v>
          </cell>
        </row>
        <row r="70">
          <cell r="P70">
            <v>3699</v>
          </cell>
        </row>
        <row r="71">
          <cell r="P71">
            <v>5208</v>
          </cell>
        </row>
        <row r="72">
          <cell r="P72">
            <v>83</v>
          </cell>
        </row>
        <row r="73">
          <cell r="P73">
            <v>6602</v>
          </cell>
        </row>
        <row r="74">
          <cell r="P74">
            <v>10186</v>
          </cell>
        </row>
        <row r="75">
          <cell r="P75">
            <v>35</v>
          </cell>
        </row>
      </sheetData>
      <sheetData sheetId="10">
        <row r="56">
          <cell r="B56">
            <v>9077</v>
          </cell>
          <cell r="P56">
            <v>8391</v>
          </cell>
        </row>
        <row r="57">
          <cell r="B57">
            <v>7535</v>
          </cell>
          <cell r="P57">
            <v>7223</v>
          </cell>
        </row>
        <row r="58">
          <cell r="B58">
            <v>1328.5261044176707</v>
          </cell>
          <cell r="P58">
            <v>1123</v>
          </cell>
        </row>
        <row r="59">
          <cell r="B59">
            <v>6078</v>
          </cell>
          <cell r="P59">
            <v>4720</v>
          </cell>
        </row>
        <row r="60">
          <cell r="B60">
            <v>6405</v>
          </cell>
          <cell r="P60">
            <v>5563</v>
          </cell>
        </row>
        <row r="61">
          <cell r="B61">
            <v>3449</v>
          </cell>
          <cell r="P61">
            <v>3011</v>
          </cell>
        </row>
        <row r="62">
          <cell r="B62">
            <v>10209</v>
          </cell>
          <cell r="P62">
            <v>10478</v>
          </cell>
        </row>
        <row r="63">
          <cell r="B63">
            <v>14512</v>
          </cell>
          <cell r="P63">
            <v>12044</v>
          </cell>
        </row>
        <row r="64">
          <cell r="B64">
            <v>6316</v>
          </cell>
          <cell r="P64">
            <v>5127</v>
          </cell>
        </row>
        <row r="65">
          <cell r="B65">
            <v>8934</v>
          </cell>
          <cell r="P65">
            <v>7204</v>
          </cell>
        </row>
        <row r="66">
          <cell r="B66">
            <v>11045</v>
          </cell>
          <cell r="P66">
            <v>9662</v>
          </cell>
        </row>
        <row r="67">
          <cell r="B67">
            <v>3751</v>
          </cell>
          <cell r="P67">
            <v>2877</v>
          </cell>
        </row>
        <row r="68">
          <cell r="B68">
            <v>2736</v>
          </cell>
          <cell r="P68">
            <v>2156</v>
          </cell>
        </row>
        <row r="69">
          <cell r="B69">
            <v>1085.8667344862665</v>
          </cell>
          <cell r="P69">
            <v>903</v>
          </cell>
        </row>
        <row r="70">
          <cell r="B70">
            <v>3100</v>
          </cell>
          <cell r="P70">
            <v>3202</v>
          </cell>
        </row>
        <row r="71">
          <cell r="B71">
            <v>5528</v>
          </cell>
          <cell r="P71">
            <v>4781</v>
          </cell>
        </row>
        <row r="72">
          <cell r="B72">
            <v>171.62770562770564</v>
          </cell>
          <cell r="P72">
            <v>107</v>
          </cell>
        </row>
        <row r="73">
          <cell r="B73">
            <v>7298</v>
          </cell>
          <cell r="P73">
            <v>5949</v>
          </cell>
        </row>
        <row r="74">
          <cell r="B74">
            <v>12001</v>
          </cell>
          <cell r="P74">
            <v>10600</v>
          </cell>
        </row>
        <row r="75">
          <cell r="P75">
            <v>42</v>
          </cell>
        </row>
      </sheetData>
      <sheetData sheetId="11">
        <row r="56">
          <cell r="P56">
            <v>8346</v>
          </cell>
        </row>
        <row r="57">
          <cell r="P57">
            <v>6705</v>
          </cell>
        </row>
        <row r="58">
          <cell r="P58">
            <v>1150</v>
          </cell>
        </row>
        <row r="59">
          <cell r="P59">
            <v>4846</v>
          </cell>
        </row>
        <row r="60">
          <cell r="P60">
            <v>5596</v>
          </cell>
        </row>
        <row r="61">
          <cell r="P61">
            <v>3129</v>
          </cell>
        </row>
        <row r="62">
          <cell r="P62">
            <v>10621</v>
          </cell>
        </row>
        <row r="63">
          <cell r="P63">
            <v>12517</v>
          </cell>
        </row>
        <row r="64">
          <cell r="P64">
            <v>5435</v>
          </cell>
        </row>
        <row r="65">
          <cell r="P65">
            <v>7404</v>
          </cell>
        </row>
        <row r="66">
          <cell r="P66">
            <v>10301</v>
          </cell>
        </row>
        <row r="67">
          <cell r="P67">
            <v>3058</v>
          </cell>
        </row>
        <row r="68">
          <cell r="P68">
            <v>2163</v>
          </cell>
        </row>
        <row r="69">
          <cell r="P69">
            <v>919</v>
          </cell>
        </row>
        <row r="70">
          <cell r="P70">
            <v>3214</v>
          </cell>
        </row>
        <row r="71">
          <cell r="P71">
            <v>4923</v>
          </cell>
        </row>
        <row r="72">
          <cell r="P72">
            <v>111</v>
          </cell>
        </row>
        <row r="73">
          <cell r="P73">
            <v>6212</v>
          </cell>
        </row>
        <row r="74">
          <cell r="P74">
            <v>11157</v>
          </cell>
        </row>
        <row r="75">
          <cell r="P75">
            <v>42</v>
          </cell>
        </row>
      </sheetData>
      <sheetData sheetId="12">
        <row r="56">
          <cell r="P56">
            <v>8745</v>
          </cell>
        </row>
        <row r="57">
          <cell r="P57">
            <v>7073</v>
          </cell>
        </row>
        <row r="58">
          <cell r="P58">
            <v>1141</v>
          </cell>
        </row>
        <row r="59">
          <cell r="P59">
            <v>4784</v>
          </cell>
        </row>
        <row r="60">
          <cell r="P60">
            <v>5654</v>
          </cell>
        </row>
        <row r="61">
          <cell r="P61">
            <v>3072</v>
          </cell>
        </row>
        <row r="62">
          <cell r="P62">
            <v>10680</v>
          </cell>
        </row>
        <row r="63">
          <cell r="P63">
            <v>12348</v>
          </cell>
        </row>
        <row r="64">
          <cell r="P64">
            <v>5284</v>
          </cell>
        </row>
        <row r="65">
          <cell r="P65">
            <v>7406</v>
          </cell>
        </row>
        <row r="66">
          <cell r="P66">
            <v>9947</v>
          </cell>
        </row>
        <row r="67">
          <cell r="P67">
            <v>2965</v>
          </cell>
        </row>
        <row r="68">
          <cell r="P68">
            <v>2236</v>
          </cell>
        </row>
        <row r="69">
          <cell r="P69">
            <v>945</v>
          </cell>
        </row>
        <row r="70">
          <cell r="P70">
            <v>3256</v>
          </cell>
        </row>
        <row r="71">
          <cell r="P71">
            <v>4974</v>
          </cell>
        </row>
        <row r="72">
          <cell r="P72">
            <v>107</v>
          </cell>
        </row>
        <row r="73">
          <cell r="P73">
            <v>6048</v>
          </cell>
        </row>
        <row r="74">
          <cell r="P74">
            <v>10787</v>
          </cell>
        </row>
        <row r="75">
          <cell r="P75">
            <v>44</v>
          </cell>
        </row>
      </sheetData>
      <sheetData sheetId="13">
        <row r="56">
          <cell r="P56">
            <v>8402</v>
          </cell>
        </row>
        <row r="57">
          <cell r="P57">
            <v>6940</v>
          </cell>
        </row>
        <row r="58">
          <cell r="P58">
            <v>1122</v>
          </cell>
        </row>
        <row r="59">
          <cell r="P59">
            <v>4720</v>
          </cell>
        </row>
        <row r="60">
          <cell r="P60">
            <v>5560</v>
          </cell>
        </row>
        <row r="61">
          <cell r="P61">
            <v>3010</v>
          </cell>
        </row>
        <row r="62">
          <cell r="P62">
            <v>10490</v>
          </cell>
        </row>
        <row r="63">
          <cell r="P63">
            <v>12047</v>
          </cell>
        </row>
        <row r="64">
          <cell r="P64">
            <v>5143</v>
          </cell>
        </row>
        <row r="65">
          <cell r="P65">
            <v>7233</v>
          </cell>
        </row>
        <row r="66">
          <cell r="P66">
            <v>9693</v>
          </cell>
        </row>
        <row r="67">
          <cell r="P67">
            <v>2884</v>
          </cell>
        </row>
        <row r="68">
          <cell r="P68">
            <v>2152</v>
          </cell>
        </row>
        <row r="69">
          <cell r="P69">
            <v>898</v>
          </cell>
        </row>
        <row r="70">
          <cell r="P70">
            <v>3212</v>
          </cell>
        </row>
        <row r="71">
          <cell r="P71">
            <v>4796</v>
          </cell>
        </row>
        <row r="72">
          <cell r="P72">
            <v>109</v>
          </cell>
        </row>
        <row r="73">
          <cell r="P73">
            <v>5941</v>
          </cell>
        </row>
        <row r="74">
          <cell r="P74">
            <v>10593</v>
          </cell>
        </row>
        <row r="75">
          <cell r="P7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5"/>
  <sheetViews>
    <sheetView tabSelected="1" zoomScale="85" zoomScaleNormal="85" workbookViewId="0" topLeftCell="A1">
      <selection activeCell="J34" sqref="J34"/>
    </sheetView>
  </sheetViews>
  <sheetFormatPr defaultColWidth="11.421875" defaultRowHeight="12.75"/>
  <cols>
    <col min="1" max="1" width="30.57421875" style="0" bestFit="1" customWidth="1"/>
    <col min="2" max="2" width="14.7109375" style="27" customWidth="1"/>
    <col min="3" max="3" width="11.57421875" style="27" bestFit="1" customWidth="1"/>
    <col min="4" max="4" width="10.7109375" style="27" customWidth="1"/>
    <col min="5" max="5" width="11.57421875" style="27" bestFit="1" customWidth="1"/>
    <col min="6" max="6" width="10.7109375" style="27" customWidth="1"/>
    <col min="7" max="7" width="11.57421875" style="27" bestFit="1" customWidth="1"/>
    <col min="8" max="8" width="12.421875" style="27" bestFit="1" customWidth="1"/>
    <col min="9" max="9" width="10.7109375" style="27" customWidth="1"/>
    <col min="10" max="10" width="11.57421875" style="27" bestFit="1" customWidth="1"/>
    <col min="11" max="11" width="10.7109375" style="27" customWidth="1"/>
    <col min="12" max="12" width="11.57421875" style="27" bestFit="1" customWidth="1"/>
    <col min="13" max="13" width="11.421875" style="27" bestFit="1" customWidth="1"/>
    <col min="14" max="14" width="12.140625" style="27" customWidth="1"/>
    <col min="15" max="15" width="12.7109375" style="27" customWidth="1"/>
    <col min="16" max="16" width="4.00390625" style="0" customWidth="1"/>
    <col min="17" max="17" width="14.57421875" style="0" customWidth="1"/>
    <col min="18" max="18" width="18.140625" style="0" customWidth="1"/>
    <col min="19" max="19" width="20.7109375" style="0" customWidth="1"/>
  </cols>
  <sheetData>
    <row r="1" spans="1:15" ht="12.75">
      <c r="A1" s="23"/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" customFormat="1" ht="36">
      <c r="A4" s="1" t="s">
        <v>39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 t="s">
        <v>14</v>
      </c>
    </row>
    <row r="5" spans="1:18" ht="16.5" customHeight="1">
      <c r="A5" s="16" t="s">
        <v>15</v>
      </c>
      <c r="B5" s="17">
        <f>'[1]POLIO Resumen'!B56</f>
        <v>8800</v>
      </c>
      <c r="C5" s="18">
        <f>'[1]POLIO Resumen'!P56</f>
        <v>9438</v>
      </c>
      <c r="D5" s="4">
        <f>C5*100/B5</f>
        <v>107.25</v>
      </c>
      <c r="E5" s="18">
        <f>'[1]ROTAVIRUS Resumen'!P56</f>
        <v>9179</v>
      </c>
      <c r="F5" s="4">
        <f>E5*100/B5</f>
        <v>104.30681818181819</v>
      </c>
      <c r="G5" s="17">
        <f>'[1]TRIPLEVIRAL Resumen'!B56</f>
        <v>9077</v>
      </c>
      <c r="H5" s="17">
        <f>'[1]TRIPLEVIRAL Resumen'!P56</f>
        <v>8391</v>
      </c>
      <c r="I5" s="6">
        <f>H5*100/G5</f>
        <v>92.44243692850061</v>
      </c>
      <c r="J5" s="17">
        <f>'[1]F.AMARILLA Resumen'!P56</f>
        <v>8346</v>
      </c>
      <c r="K5" s="6">
        <f>J5*100/G5</f>
        <v>91.94667841797951</v>
      </c>
      <c r="L5" s="17">
        <f>'[1]HEPATITIS Resumen'!P56</f>
        <v>8745</v>
      </c>
      <c r="M5" s="4">
        <f>L5*100/G5</f>
        <v>96.34240387793324</v>
      </c>
      <c r="N5" s="17">
        <f>'[1]R.NEUMOCOCO Resumen'!P56</f>
        <v>8402</v>
      </c>
      <c r="O5" s="6">
        <f>N5*100/G5</f>
        <v>92.56362234218354</v>
      </c>
      <c r="Q5" s="19"/>
      <c r="R5" s="20"/>
    </row>
    <row r="6" spans="1:18" ht="16.5" customHeight="1">
      <c r="A6" s="16" t="s">
        <v>17</v>
      </c>
      <c r="B6" s="17">
        <f>'[1]POLIO Resumen'!B57</f>
        <v>7830</v>
      </c>
      <c r="C6" s="18">
        <f>'[1]POLIO Resumen'!P57</f>
        <v>8933</v>
      </c>
      <c r="D6" s="4">
        <f>C6*100/B6</f>
        <v>114.08684546615581</v>
      </c>
      <c r="E6" s="18">
        <f>'[1]ROTAVIRUS Resumen'!P57</f>
        <v>8772</v>
      </c>
      <c r="F6" s="4">
        <f>E6*100/B6</f>
        <v>112.03065134099617</v>
      </c>
      <c r="G6" s="17">
        <f>'[1]TRIPLEVIRAL Resumen'!B57</f>
        <v>7535</v>
      </c>
      <c r="H6" s="17">
        <f>'[1]TRIPLEVIRAL Resumen'!P57</f>
        <v>7223</v>
      </c>
      <c r="I6" s="4">
        <f>H6*100/G6</f>
        <v>95.85932315859323</v>
      </c>
      <c r="J6" s="17">
        <f>'[1]F.AMARILLA Resumen'!P57</f>
        <v>6705</v>
      </c>
      <c r="K6" s="5">
        <f>J6*100/G6</f>
        <v>88.98473788984738</v>
      </c>
      <c r="L6" s="17">
        <f>'[1]HEPATITIS Resumen'!P57</f>
        <v>7073</v>
      </c>
      <c r="M6" s="6">
        <f>L6*100/G6</f>
        <v>93.86861313868613</v>
      </c>
      <c r="N6" s="17">
        <f>'[1]R.NEUMOCOCO Resumen'!P57</f>
        <v>6940</v>
      </c>
      <c r="O6" s="6">
        <f>N6*100/G6</f>
        <v>92.10351692103517</v>
      </c>
      <c r="Q6" s="20"/>
      <c r="R6" s="20"/>
    </row>
    <row r="7" spans="1:15" ht="16.5" customHeight="1">
      <c r="A7" s="16" t="s">
        <v>18</v>
      </c>
      <c r="B7" s="17">
        <f>'[1]POLIO Resumen'!B67</f>
        <v>4862</v>
      </c>
      <c r="C7" s="18">
        <f>'[1]POLIO Resumen'!P67</f>
        <v>3843</v>
      </c>
      <c r="D7" s="5">
        <f>C7*100/B7</f>
        <v>79.04154668860551</v>
      </c>
      <c r="E7" s="18">
        <f>'[1]ROTAVIRUS Resumen'!P67</f>
        <v>3800</v>
      </c>
      <c r="F7" s="5">
        <f>E7*100/B7</f>
        <v>78.1571369806664</v>
      </c>
      <c r="G7" s="17">
        <f>'[1]TRIPLEVIRAL Resumen'!B67</f>
        <v>3751</v>
      </c>
      <c r="H7" s="17">
        <f>'[1]TRIPLEVIRAL Resumen'!P67</f>
        <v>2877</v>
      </c>
      <c r="I7" s="5">
        <f>H7*100/G7</f>
        <v>76.69954678752333</v>
      </c>
      <c r="J7" s="17">
        <f>'[1]F.AMARILLA Resumen'!P67</f>
        <v>3058</v>
      </c>
      <c r="K7" s="5">
        <f>J7*100/G7</f>
        <v>81.52492668621701</v>
      </c>
      <c r="L7" s="17">
        <f>'[1]HEPATITIS Resumen'!P67</f>
        <v>2965</v>
      </c>
      <c r="M7" s="5">
        <f>L7*100/G7</f>
        <v>79.0455878432418</v>
      </c>
      <c r="N7" s="17">
        <f>'[1]R.NEUMOCOCO Resumen'!P67</f>
        <v>2884</v>
      </c>
      <c r="O7" s="5">
        <f>N7*100/G7</f>
        <v>76.88616368968275</v>
      </c>
    </row>
    <row r="8" spans="1:15" ht="16.5" customHeight="1">
      <c r="A8" s="16" t="s">
        <v>19</v>
      </c>
      <c r="B8" s="17">
        <f>'[1]POLIO Resumen'!B68</f>
        <v>3542</v>
      </c>
      <c r="C8" s="18">
        <f>'[1]POLIO Resumen'!P68</f>
        <v>2664</v>
      </c>
      <c r="D8" s="5">
        <f>C8*100/B8</f>
        <v>75.21174477696216</v>
      </c>
      <c r="E8" s="18">
        <f>'[1]ROTAVIRUS Resumen'!P68</f>
        <v>2649</v>
      </c>
      <c r="F8" s="5">
        <f>E8*100/B8</f>
        <v>74.78825522303784</v>
      </c>
      <c r="G8" s="17">
        <f>'[1]TRIPLEVIRAL Resumen'!B68</f>
        <v>2736</v>
      </c>
      <c r="H8" s="17">
        <f>'[1]TRIPLEVIRAL Resumen'!P68</f>
        <v>2156</v>
      </c>
      <c r="I8" s="5">
        <f>H8*100/G8</f>
        <v>78.80116959064327</v>
      </c>
      <c r="J8" s="17">
        <f>'[1]F.AMARILLA Resumen'!P68</f>
        <v>2163</v>
      </c>
      <c r="K8" s="5">
        <f>J8*100/G8</f>
        <v>79.05701754385964</v>
      </c>
      <c r="L8" s="17">
        <f>'[1]HEPATITIS Resumen'!P68</f>
        <v>2236</v>
      </c>
      <c r="M8" s="5">
        <f>L8*100/G8</f>
        <v>81.72514619883042</v>
      </c>
      <c r="N8" s="17">
        <f>'[1]R.NEUMOCOCO Resumen'!P68</f>
        <v>2152</v>
      </c>
      <c r="O8" s="5">
        <f>N8*100/G8</f>
        <v>78.65497076023392</v>
      </c>
    </row>
    <row r="9" spans="1:15" ht="16.5" customHeight="1">
      <c r="A9" s="7" t="s">
        <v>20</v>
      </c>
      <c r="B9" s="8">
        <f>SUM(B6:B8)</f>
        <v>16234</v>
      </c>
      <c r="C9" s="8">
        <f>SUM(C6:C8)</f>
        <v>15440</v>
      </c>
      <c r="D9" s="5">
        <f>SUM(D6:D8)/3</f>
        <v>89.44671231057448</v>
      </c>
      <c r="E9" s="8">
        <f>SUM(E6:E8)</f>
        <v>15221</v>
      </c>
      <c r="F9" s="5">
        <f>SUM(F6:F8)/3</f>
        <v>88.32534784823348</v>
      </c>
      <c r="G9" s="8">
        <f>SUM(G6:G8)</f>
        <v>14022</v>
      </c>
      <c r="H9" s="8">
        <f>SUM(H6:H8)</f>
        <v>12256</v>
      </c>
      <c r="I9" s="5">
        <f>SUM(I6:I8)/3</f>
        <v>83.7866798455866</v>
      </c>
      <c r="J9" s="8">
        <f>SUM(J6:J8)</f>
        <v>11926</v>
      </c>
      <c r="K9" s="5">
        <f>SUM(K6:K8)/3</f>
        <v>83.18889403997467</v>
      </c>
      <c r="L9" s="8">
        <f>SUM(L6:L8)</f>
        <v>12274</v>
      </c>
      <c r="M9" s="5">
        <f>SUM(M6:M8)/3</f>
        <v>84.87978239358613</v>
      </c>
      <c r="N9" s="8">
        <f>SUM(N6:N8)</f>
        <v>11976</v>
      </c>
      <c r="O9" s="5">
        <f>SUM(O6:O8)/3</f>
        <v>82.54821712365062</v>
      </c>
    </row>
    <row r="10" spans="1:18" ht="16.5" customHeight="1">
      <c r="A10" s="16" t="s">
        <v>21</v>
      </c>
      <c r="B10" s="17">
        <f>'[1]POLIO Resumen'!B58</f>
        <v>1399.8988206083177</v>
      </c>
      <c r="C10" s="18">
        <f>'[1]POLIO Resumen'!P58</f>
        <v>1140</v>
      </c>
      <c r="D10" s="5">
        <f>C10*100/B10</f>
        <v>81.4344567777134</v>
      </c>
      <c r="E10" s="18">
        <f>'[1]ROTAVIRUS Resumen'!P58</f>
        <v>1048</v>
      </c>
      <c r="F10" s="5">
        <f>E10*100/B10</f>
        <v>74.86255324828389</v>
      </c>
      <c r="G10" s="17">
        <f>'[1]TRIPLEVIRAL Resumen'!B58</f>
        <v>1328.5261044176707</v>
      </c>
      <c r="H10" s="17">
        <f>'[1]TRIPLEVIRAL Resumen'!P58</f>
        <v>1123</v>
      </c>
      <c r="I10" s="5">
        <f>H10*100/G10</f>
        <v>84.52976544952736</v>
      </c>
      <c r="J10" s="17">
        <f>'[1]F.AMARILLA Resumen'!P58</f>
        <v>1150</v>
      </c>
      <c r="K10" s="5">
        <f>J10*100/G10</f>
        <v>86.56209284680006</v>
      </c>
      <c r="L10" s="17">
        <f>'[1]HEPATITIS Resumen'!P58</f>
        <v>1141</v>
      </c>
      <c r="M10" s="5">
        <f>L10*100/G10</f>
        <v>85.88465038104249</v>
      </c>
      <c r="N10" s="17">
        <f>'[1]R.NEUMOCOCO Resumen'!P58</f>
        <v>1122</v>
      </c>
      <c r="O10" s="5">
        <f>N10*100/G10</f>
        <v>84.45449406444318</v>
      </c>
      <c r="Q10" s="21"/>
      <c r="R10" s="20"/>
    </row>
    <row r="11" spans="1:15" ht="16.5" customHeight="1">
      <c r="A11" s="16" t="s">
        <v>22</v>
      </c>
      <c r="B11" s="17">
        <f>'[1]POLIO Resumen'!B69</f>
        <v>1190.4834024896265</v>
      </c>
      <c r="C11" s="18">
        <f>'[1]POLIO Resumen'!P69</f>
        <v>965</v>
      </c>
      <c r="D11" s="5">
        <f>C11*100/B11</f>
        <v>81.05950893409525</v>
      </c>
      <c r="E11" s="18">
        <f>'[1]ROTAVIRUS Resumen'!P69</f>
        <v>976</v>
      </c>
      <c r="F11" s="5">
        <f>E11*100/B11</f>
        <v>81.98350333645281</v>
      </c>
      <c r="G11" s="17">
        <f>'[1]TRIPLEVIRAL Resumen'!B69</f>
        <v>1085.8667344862665</v>
      </c>
      <c r="H11" s="17">
        <f>'[1]TRIPLEVIRAL Resumen'!P69</f>
        <v>903</v>
      </c>
      <c r="I11" s="5">
        <f>H11*100/G11</f>
        <v>83.15937594563273</v>
      </c>
      <c r="J11" s="17">
        <f>'[1]F.AMARILLA Resumen'!P69</f>
        <v>919</v>
      </c>
      <c r="K11" s="5">
        <f>J11*100/G11</f>
        <v>84.63285326028404</v>
      </c>
      <c r="L11" s="17">
        <f>'[1]HEPATITIS Resumen'!P69</f>
        <v>945</v>
      </c>
      <c r="M11" s="5">
        <f>L11*100/G11</f>
        <v>87.0272538965924</v>
      </c>
      <c r="N11" s="17">
        <f>'[1]R.NEUMOCOCO Resumen'!P69</f>
        <v>898</v>
      </c>
      <c r="O11" s="5">
        <f>N11*100/G11</f>
        <v>82.6989142848042</v>
      </c>
    </row>
    <row r="12" spans="1:15" ht="16.5" customHeight="1">
      <c r="A12" s="16" t="s">
        <v>23</v>
      </c>
      <c r="B12" s="17">
        <f>'[1]POLIO Resumen'!B72</f>
        <v>149.16494845360825</v>
      </c>
      <c r="C12" s="18">
        <f>'[1]POLIO Resumen'!P72</f>
        <v>122</v>
      </c>
      <c r="D12" s="5">
        <f>C12*100/B12</f>
        <v>81.78865159997235</v>
      </c>
      <c r="E12" s="18">
        <f>'[1]ROTAVIRUS Resumen'!P72</f>
        <v>83</v>
      </c>
      <c r="F12" s="5">
        <f>E12*100/B12</f>
        <v>55.643099039325456</v>
      </c>
      <c r="G12" s="17">
        <f>'[1]TRIPLEVIRAL Resumen'!B72</f>
        <v>171.62770562770564</v>
      </c>
      <c r="H12" s="17">
        <f>'[1]TRIPLEVIRAL Resumen'!P72</f>
        <v>107</v>
      </c>
      <c r="I12" s="5">
        <f>H12*100/G12</f>
        <v>62.344246582252936</v>
      </c>
      <c r="J12" s="17">
        <f>'[1]F.AMARILLA Resumen'!P72</f>
        <v>111</v>
      </c>
      <c r="K12" s="5">
        <f>J12*100/G12</f>
        <v>64.67487262271099</v>
      </c>
      <c r="L12" s="17">
        <f>'[1]HEPATITIS Resumen'!P72</f>
        <v>107</v>
      </c>
      <c r="M12" s="5">
        <f>L12*100/G12</f>
        <v>62.344246582252936</v>
      </c>
      <c r="N12" s="17">
        <f>'[1]R.NEUMOCOCO Resumen'!P72</f>
        <v>109</v>
      </c>
      <c r="O12" s="5">
        <f>N12*100/G12</f>
        <v>63.509559602481964</v>
      </c>
    </row>
    <row r="13" spans="1:15" ht="16.5" customHeight="1">
      <c r="A13" s="7" t="s">
        <v>24</v>
      </c>
      <c r="B13" s="8">
        <f>SUM(B10:B12)</f>
        <v>2739.5471715515523</v>
      </c>
      <c r="C13" s="8">
        <f>SUM(C10:C12)</f>
        <v>2227</v>
      </c>
      <c r="D13" s="5">
        <f>SUM(D10:D12)/3</f>
        <v>81.427539103927</v>
      </c>
      <c r="E13" s="8">
        <f>SUM(E10:E12)</f>
        <v>2107</v>
      </c>
      <c r="F13" s="5">
        <f>SUM(F10:F12)/3</f>
        <v>70.82971854135404</v>
      </c>
      <c r="G13" s="8">
        <f>SUM(G10:G12)</f>
        <v>2586.0205445316433</v>
      </c>
      <c r="H13" s="8">
        <f>SUM(H10:H12)</f>
        <v>2133</v>
      </c>
      <c r="I13" s="5">
        <f>SUM(I10:I12)/3</f>
        <v>76.67779599247102</v>
      </c>
      <c r="J13" s="8">
        <f>SUM(J10:J12)</f>
        <v>2180</v>
      </c>
      <c r="K13" s="5">
        <f>SUM(K10:K12)/3</f>
        <v>78.6232729099317</v>
      </c>
      <c r="L13" s="8">
        <f>SUM(L10:L12)</f>
        <v>2193</v>
      </c>
      <c r="M13" s="5">
        <f>SUM(M10:M12)/3</f>
        <v>78.41871695329594</v>
      </c>
      <c r="N13" s="8">
        <f>SUM(N10:N12)</f>
        <v>2129</v>
      </c>
      <c r="O13" s="5">
        <f>SUM(O10:O12)/3</f>
        <v>76.8876559839098</v>
      </c>
    </row>
    <row r="14" spans="1:15" ht="16.5" customHeight="1">
      <c r="A14" s="16" t="s">
        <v>25</v>
      </c>
      <c r="B14" s="17">
        <f>'[1]POLIO Resumen'!B59</f>
        <v>6307</v>
      </c>
      <c r="C14" s="18">
        <f>'[1]POLIO Resumen'!P59</f>
        <v>4943</v>
      </c>
      <c r="D14" s="5">
        <f aca="true" t="shared" si="0" ref="D14:D19">C14*100/B14</f>
        <v>78.37323608688759</v>
      </c>
      <c r="E14" s="18">
        <f>'[1]ROTAVIRUS Resumen'!P59</f>
        <v>4844</v>
      </c>
      <c r="F14" s="5">
        <f aca="true" t="shared" si="1" ref="F14:F19">E14*100/B14</f>
        <v>76.80355160932298</v>
      </c>
      <c r="G14" s="17">
        <f>'[1]TRIPLEVIRAL Resumen'!B59</f>
        <v>6078</v>
      </c>
      <c r="H14" s="17">
        <f>'[1]TRIPLEVIRAL Resumen'!P59</f>
        <v>4720</v>
      </c>
      <c r="I14" s="5">
        <f aca="true" t="shared" si="2" ref="I14:I19">H14*100/G14</f>
        <v>77.65712405396512</v>
      </c>
      <c r="J14" s="17">
        <f>'[1]F.AMARILLA Resumen'!P59</f>
        <v>4846</v>
      </c>
      <c r="K14" s="5">
        <f aca="true" t="shared" si="3" ref="K14:K19">J14*100/G14</f>
        <v>79.73017439947351</v>
      </c>
      <c r="L14" s="17">
        <f>'[1]HEPATITIS Resumen'!P59</f>
        <v>4784</v>
      </c>
      <c r="M14" s="5">
        <f aca="true" t="shared" si="4" ref="M14:M19">L14*100/G14</f>
        <v>78.71010200723923</v>
      </c>
      <c r="N14" s="17">
        <f>'[1]R.NEUMOCOCO Resumen'!P59</f>
        <v>4720</v>
      </c>
      <c r="O14" s="5">
        <f aca="true" t="shared" si="5" ref="O14:O19">N14*100/G14</f>
        <v>77.65712405396512</v>
      </c>
    </row>
    <row r="15" spans="1:15" ht="16.5" customHeight="1">
      <c r="A15" s="16" t="s">
        <v>26</v>
      </c>
      <c r="B15" s="17">
        <f>'[1]POLIO Resumen'!B60</f>
        <v>6180</v>
      </c>
      <c r="C15" s="18">
        <f>'[1]POLIO Resumen'!P60</f>
        <v>5761</v>
      </c>
      <c r="D15" s="6">
        <f t="shared" si="0"/>
        <v>93.2200647249191</v>
      </c>
      <c r="E15" s="18">
        <f>'[1]ROTAVIRUS Resumen'!P60</f>
        <v>5281</v>
      </c>
      <c r="F15" s="5">
        <f t="shared" si="1"/>
        <v>85.45307443365695</v>
      </c>
      <c r="G15" s="17">
        <f>'[1]TRIPLEVIRAL Resumen'!B60</f>
        <v>6405</v>
      </c>
      <c r="H15" s="17">
        <f>'[1]TRIPLEVIRAL Resumen'!P60</f>
        <v>5563</v>
      </c>
      <c r="I15" s="5">
        <f t="shared" si="2"/>
        <v>86.85402029664324</v>
      </c>
      <c r="J15" s="17">
        <f>'[1]F.AMARILLA Resumen'!P60</f>
        <v>5596</v>
      </c>
      <c r="K15" s="5">
        <f t="shared" si="3"/>
        <v>87.36924277907885</v>
      </c>
      <c r="L15" s="17">
        <f>'[1]HEPATITIS Resumen'!P60</f>
        <v>5654</v>
      </c>
      <c r="M15" s="5">
        <f t="shared" si="4"/>
        <v>88.27478532396565</v>
      </c>
      <c r="N15" s="17">
        <f>'[1]R.NEUMOCOCO Resumen'!P60</f>
        <v>5560</v>
      </c>
      <c r="O15" s="5">
        <f t="shared" si="5"/>
        <v>86.8071818891491</v>
      </c>
    </row>
    <row r="16" spans="1:15" ht="16.5" customHeight="1">
      <c r="A16" s="16" t="s">
        <v>27</v>
      </c>
      <c r="B16" s="17">
        <f>'[1]POLIO Resumen'!B61</f>
        <v>3571</v>
      </c>
      <c r="C16" s="18">
        <f>'[1]POLIO Resumen'!P61</f>
        <v>3330</v>
      </c>
      <c r="D16" s="6">
        <f t="shared" si="0"/>
        <v>93.25119014281714</v>
      </c>
      <c r="E16" s="18">
        <f>'[1]ROTAVIRUS Resumen'!P61</f>
        <v>3240</v>
      </c>
      <c r="F16" s="6">
        <f t="shared" si="1"/>
        <v>90.73088770652478</v>
      </c>
      <c r="G16" s="17">
        <f>'[1]TRIPLEVIRAL Resumen'!B61</f>
        <v>3449</v>
      </c>
      <c r="H16" s="17">
        <f>'[1]TRIPLEVIRAL Resumen'!P61</f>
        <v>3011</v>
      </c>
      <c r="I16" s="5">
        <f t="shared" si="2"/>
        <v>87.3006668599594</v>
      </c>
      <c r="J16" s="17">
        <f>'[1]F.AMARILLA Resumen'!P61</f>
        <v>3129</v>
      </c>
      <c r="K16" s="6">
        <f t="shared" si="3"/>
        <v>90.72194839083792</v>
      </c>
      <c r="L16" s="17">
        <f>'[1]HEPATITIS Resumen'!P61</f>
        <v>3072</v>
      </c>
      <c r="M16" s="5">
        <f t="shared" si="4"/>
        <v>89.06929544795592</v>
      </c>
      <c r="N16" s="17">
        <f>'[1]R.NEUMOCOCO Resumen'!P61</f>
        <v>3010</v>
      </c>
      <c r="O16" s="5">
        <f t="shared" si="5"/>
        <v>87.27167294868077</v>
      </c>
    </row>
    <row r="17" spans="1:15" ht="16.5" customHeight="1">
      <c r="A17" s="16" t="s">
        <v>28</v>
      </c>
      <c r="B17" s="17">
        <f>'[1]POLIO Resumen'!B62</f>
        <v>9334</v>
      </c>
      <c r="C17" s="18">
        <f>'[1]POLIO Resumen'!P62</f>
        <v>10592</v>
      </c>
      <c r="D17" s="4">
        <f t="shared" si="0"/>
        <v>113.4776087422327</v>
      </c>
      <c r="E17" s="18">
        <f>'[1]ROTAVIRUS Resumen'!P62</f>
        <v>9581</v>
      </c>
      <c r="F17" s="4">
        <f t="shared" si="1"/>
        <v>102.64623955431755</v>
      </c>
      <c r="G17" s="17">
        <f>'[1]TRIPLEVIRAL Resumen'!B62</f>
        <v>10209</v>
      </c>
      <c r="H17" s="17">
        <f>'[1]TRIPLEVIRAL Resumen'!P62</f>
        <v>10478</v>
      </c>
      <c r="I17" s="4">
        <f t="shared" si="2"/>
        <v>102.63492996375747</v>
      </c>
      <c r="J17" s="17">
        <f>'[1]F.AMARILLA Resumen'!P62</f>
        <v>10621</v>
      </c>
      <c r="K17" s="4">
        <f t="shared" si="3"/>
        <v>104.03565481437947</v>
      </c>
      <c r="L17" s="17">
        <f>'[1]HEPATITIS Resumen'!P62</f>
        <v>10680</v>
      </c>
      <c r="M17" s="4">
        <f t="shared" si="4"/>
        <v>104.61357625624449</v>
      </c>
      <c r="N17" s="17">
        <f>'[1]R.NEUMOCOCO Resumen'!P62</f>
        <v>10490</v>
      </c>
      <c r="O17" s="4">
        <f t="shared" si="5"/>
        <v>102.75247330786561</v>
      </c>
    </row>
    <row r="18" spans="1:15" ht="16.5" customHeight="1">
      <c r="A18" s="16" t="s">
        <v>29</v>
      </c>
      <c r="B18" s="17">
        <f>'[1]POLIO Resumen'!B63</f>
        <v>14891</v>
      </c>
      <c r="C18" s="18">
        <f>'[1]POLIO Resumen'!P63</f>
        <v>13585</v>
      </c>
      <c r="D18" s="6">
        <f t="shared" si="0"/>
        <v>91.22960177288294</v>
      </c>
      <c r="E18" s="18">
        <f>'[1]ROTAVIRUS Resumen'!P63</f>
        <v>13153</v>
      </c>
      <c r="F18" s="5">
        <f t="shared" si="1"/>
        <v>88.32852058290243</v>
      </c>
      <c r="G18" s="17">
        <f>'[1]TRIPLEVIRAL Resumen'!B63</f>
        <v>14512</v>
      </c>
      <c r="H18" s="17">
        <f>'[1]TRIPLEVIRAL Resumen'!P63</f>
        <v>12044</v>
      </c>
      <c r="I18" s="5">
        <f t="shared" si="2"/>
        <v>82.99338478500552</v>
      </c>
      <c r="J18" s="17">
        <f>'[1]F.AMARILLA Resumen'!P63</f>
        <v>12517</v>
      </c>
      <c r="K18" s="5">
        <f t="shared" si="3"/>
        <v>86.25275633958104</v>
      </c>
      <c r="L18" s="17">
        <f>'[1]HEPATITIS Resumen'!P63</f>
        <v>12348</v>
      </c>
      <c r="M18" s="5">
        <f t="shared" si="4"/>
        <v>85.08820286659316</v>
      </c>
      <c r="N18" s="17">
        <f>'[1]R.NEUMOCOCO Resumen'!P63</f>
        <v>12047</v>
      </c>
      <c r="O18" s="5">
        <f t="shared" si="5"/>
        <v>83.01405733186328</v>
      </c>
    </row>
    <row r="19" spans="1:15" ht="16.5" customHeight="1">
      <c r="A19" s="16" t="s">
        <v>30</v>
      </c>
      <c r="B19" s="17">
        <f>'[1]POLIO Resumen'!B71</f>
        <v>5711</v>
      </c>
      <c r="C19" s="18">
        <f>'[1]POLIO Resumen'!P71</f>
        <v>5416</v>
      </c>
      <c r="D19" s="6">
        <f t="shared" si="0"/>
        <v>94.83452985466643</v>
      </c>
      <c r="E19" s="18">
        <f>'[1]ROTAVIRUS Resumen'!P71</f>
        <v>5208</v>
      </c>
      <c r="F19" s="6">
        <f t="shared" si="1"/>
        <v>91.19243565049904</v>
      </c>
      <c r="G19" s="17">
        <f>'[1]TRIPLEVIRAL Resumen'!B71</f>
        <v>5528</v>
      </c>
      <c r="H19" s="17">
        <f>'[1]TRIPLEVIRAL Resumen'!P71</f>
        <v>4781</v>
      </c>
      <c r="I19" s="5">
        <f t="shared" si="2"/>
        <v>86.48697539797395</v>
      </c>
      <c r="J19" s="17">
        <f>'[1]F.AMARILLA Resumen'!P71</f>
        <v>4923</v>
      </c>
      <c r="K19" s="5">
        <f t="shared" si="3"/>
        <v>89.05571635311144</v>
      </c>
      <c r="L19" s="17">
        <f>'[1]HEPATITIS Resumen'!P71</f>
        <v>4974</v>
      </c>
      <c r="M19" s="6">
        <f t="shared" si="4"/>
        <v>89.97829232995659</v>
      </c>
      <c r="N19" s="17">
        <f>'[1]R.NEUMOCOCO Resumen'!P71</f>
        <v>4796</v>
      </c>
      <c r="O19" s="5">
        <f t="shared" si="5"/>
        <v>86.75832127351664</v>
      </c>
    </row>
    <row r="20" spans="1:15" ht="16.5" customHeight="1">
      <c r="A20" s="7" t="s">
        <v>31</v>
      </c>
      <c r="B20" s="8">
        <f>SUM(B18:B19)</f>
        <v>20602</v>
      </c>
      <c r="C20" s="8">
        <f>SUM(C18:C19)</f>
        <v>19001</v>
      </c>
      <c r="D20" s="6">
        <f>SUM(D18:D19)/2</f>
        <v>93.0320658137747</v>
      </c>
      <c r="E20" s="8">
        <f>SUM(E18:E19)</f>
        <v>18361</v>
      </c>
      <c r="F20" s="5">
        <f>SUM(F18:F19)/2</f>
        <v>89.76047811670074</v>
      </c>
      <c r="G20" s="8">
        <f>SUM(G18:G19)</f>
        <v>20040</v>
      </c>
      <c r="H20" s="8">
        <f>SUM(H18:H19)</f>
        <v>16825</v>
      </c>
      <c r="I20" s="5">
        <f>SUM(I18:I19)/2</f>
        <v>84.74018009148973</v>
      </c>
      <c r="J20" s="8">
        <f>SUM(J18:J19)</f>
        <v>17440</v>
      </c>
      <c r="K20" s="5">
        <f>SUM(K18:K19)/2</f>
        <v>87.65423634634624</v>
      </c>
      <c r="L20" s="8">
        <f>SUM(L18:L19)</f>
        <v>17322</v>
      </c>
      <c r="M20" s="5">
        <f>SUM(M18:M19)/2</f>
        <v>87.53324759827487</v>
      </c>
      <c r="N20" s="8">
        <f>SUM(N18:N19)</f>
        <v>16843</v>
      </c>
      <c r="O20" s="5">
        <f>SUM(O18:O19)/2</f>
        <v>84.88618930268996</v>
      </c>
    </row>
    <row r="21" spans="1:15" ht="16.5" customHeight="1">
      <c r="A21" s="16" t="s">
        <v>32</v>
      </c>
      <c r="B21" s="17">
        <f>'[1]POLIO Resumen'!B64</f>
        <v>5468</v>
      </c>
      <c r="C21" s="18">
        <f>'[1]POLIO Resumen'!P64</f>
        <v>5824</v>
      </c>
      <c r="D21" s="4">
        <f>C21*100/B21</f>
        <v>106.51060716898317</v>
      </c>
      <c r="E21" s="18">
        <f>'[1]ROTAVIRUS Resumen'!P64</f>
        <v>5741</v>
      </c>
      <c r="F21" s="4">
        <f>E21*100/B21</f>
        <v>104.99268471104608</v>
      </c>
      <c r="G21" s="17">
        <f>'[1]TRIPLEVIRAL Resumen'!B64</f>
        <v>6316</v>
      </c>
      <c r="H21" s="17">
        <f>'[1]TRIPLEVIRAL Resumen'!P64</f>
        <v>5127</v>
      </c>
      <c r="I21" s="5">
        <f>H21*100/G21</f>
        <v>81.17479417352754</v>
      </c>
      <c r="J21" s="17">
        <f>'[1]F.AMARILLA Resumen'!P64</f>
        <v>5435</v>
      </c>
      <c r="K21" s="5">
        <f>J21*100/G21</f>
        <v>86.051298290057</v>
      </c>
      <c r="L21" s="17">
        <f>'[1]HEPATITIS Resumen'!P64</f>
        <v>5284</v>
      </c>
      <c r="M21" s="5">
        <f>L21*100/G21</f>
        <v>83.66054464851172</v>
      </c>
      <c r="N21" s="17">
        <f>'[1]R.NEUMOCOCO Resumen'!P64</f>
        <v>5143</v>
      </c>
      <c r="O21" s="5">
        <f>N21*100/G21</f>
        <v>81.42811906269792</v>
      </c>
    </row>
    <row r="22" spans="1:15" ht="16.5" customHeight="1">
      <c r="A22" s="16" t="s">
        <v>33</v>
      </c>
      <c r="B22" s="17">
        <f>'[1]POLIO Resumen'!B65</f>
        <v>8926</v>
      </c>
      <c r="C22" s="18">
        <f>'[1]POLIO Resumen'!P65</f>
        <v>7800</v>
      </c>
      <c r="D22" s="5">
        <f>C22*100/B22</f>
        <v>87.38516692807528</v>
      </c>
      <c r="E22" s="18">
        <f>'[1]ROTAVIRUS Resumen'!P65</f>
        <v>7309</v>
      </c>
      <c r="F22" s="5">
        <f>E22*100/B22</f>
        <v>81.88438270221823</v>
      </c>
      <c r="G22" s="17">
        <f>'[1]TRIPLEVIRAL Resumen'!B65</f>
        <v>8934</v>
      </c>
      <c r="H22" s="17">
        <f>'[1]TRIPLEVIRAL Resumen'!P65</f>
        <v>7204</v>
      </c>
      <c r="I22" s="5">
        <f>H22*100/G22</f>
        <v>80.63577344974256</v>
      </c>
      <c r="J22" s="17">
        <f>'[1]F.AMARILLA Resumen'!P65</f>
        <v>7404</v>
      </c>
      <c r="K22" s="5">
        <f>J22*100/G22</f>
        <v>82.87441235728677</v>
      </c>
      <c r="L22" s="17">
        <f>'[1]HEPATITIS Resumen'!P65</f>
        <v>7406</v>
      </c>
      <c r="M22" s="5">
        <f>L22*100/G22</f>
        <v>82.89679874636221</v>
      </c>
      <c r="N22" s="17">
        <f>'[1]R.NEUMOCOCO Resumen'!P65</f>
        <v>7233</v>
      </c>
      <c r="O22" s="5">
        <f>N22*100/G22</f>
        <v>80.96037609133647</v>
      </c>
    </row>
    <row r="23" spans="1:15" ht="16.5" customHeight="1">
      <c r="A23" s="16" t="s">
        <v>34</v>
      </c>
      <c r="B23" s="17">
        <f>'[1]POLIO Resumen'!B66</f>
        <v>11333</v>
      </c>
      <c r="C23" s="18">
        <f>'[1]POLIO Resumen'!P66</f>
        <v>10519</v>
      </c>
      <c r="D23" s="6">
        <f>C23*100/B23</f>
        <v>92.81743580693549</v>
      </c>
      <c r="E23" s="18">
        <f>'[1]ROTAVIRUS Resumen'!P66</f>
        <v>10074</v>
      </c>
      <c r="F23" s="5">
        <f>E23*100/B23</f>
        <v>88.89084973087444</v>
      </c>
      <c r="G23" s="17">
        <f>'[1]TRIPLEVIRAL Resumen'!B66</f>
        <v>11045</v>
      </c>
      <c r="H23" s="17">
        <f>'[1]TRIPLEVIRAL Resumen'!P66</f>
        <v>9662</v>
      </c>
      <c r="I23" s="5">
        <f>H23*100/G23</f>
        <v>87.47849705749208</v>
      </c>
      <c r="J23" s="17">
        <f>'[1]F.AMARILLA Resumen'!P66</f>
        <v>10301</v>
      </c>
      <c r="K23" s="6">
        <f>J23*100/G23</f>
        <v>93.26392032593934</v>
      </c>
      <c r="L23" s="17">
        <f>'[1]HEPATITIS Resumen'!P66</f>
        <v>9947</v>
      </c>
      <c r="M23" s="6">
        <f>L23*100/G23</f>
        <v>90.05885015844274</v>
      </c>
      <c r="N23" s="17">
        <f>'[1]R.NEUMOCOCO Resumen'!P66</f>
        <v>9693</v>
      </c>
      <c r="O23" s="5">
        <f>N23*100/G23</f>
        <v>87.75916704391128</v>
      </c>
    </row>
    <row r="24" spans="1:15" ht="16.5" customHeight="1">
      <c r="A24" s="16" t="s">
        <v>40</v>
      </c>
      <c r="B24" s="17">
        <f>'[1]POLIO Resumen'!B70</f>
        <v>3100</v>
      </c>
      <c r="C24" s="18">
        <f>'[1]POLIO Resumen'!P70</f>
        <v>3867</v>
      </c>
      <c r="D24" s="4">
        <f>C24*100/B24</f>
        <v>124.74193548387096</v>
      </c>
      <c r="E24" s="18">
        <f>'[1]ROTAVIRUS Resumen'!P70</f>
        <v>3699</v>
      </c>
      <c r="F24" s="4">
        <f>E24*100/B24</f>
        <v>119.3225806451613</v>
      </c>
      <c r="G24" s="17">
        <f>'[1]TRIPLEVIRAL Resumen'!B70</f>
        <v>3100</v>
      </c>
      <c r="H24" s="17">
        <f>'[1]TRIPLEVIRAL Resumen'!P70</f>
        <v>3202</v>
      </c>
      <c r="I24" s="4">
        <f>H24*100/G24</f>
        <v>103.29032258064517</v>
      </c>
      <c r="J24" s="17">
        <f>'[1]F.AMARILLA Resumen'!P70</f>
        <v>3214</v>
      </c>
      <c r="K24" s="4">
        <f>J24*100/G24</f>
        <v>103.6774193548387</v>
      </c>
      <c r="L24" s="17">
        <f>'[1]HEPATITIS Resumen'!P70</f>
        <v>3256</v>
      </c>
      <c r="M24" s="4">
        <f>L24*100/G24</f>
        <v>105.03225806451613</v>
      </c>
      <c r="N24" s="17">
        <f>'[1]R.NEUMOCOCO Resumen'!P70</f>
        <v>3212</v>
      </c>
      <c r="O24" s="4">
        <f>N24*100/G24</f>
        <v>103.61290322580645</v>
      </c>
    </row>
    <row r="25" spans="1:15" ht="16.5" customHeight="1">
      <c r="A25" s="16" t="s">
        <v>35</v>
      </c>
      <c r="B25" s="17">
        <f>'[1]POLIO Resumen'!B73</f>
        <v>7475</v>
      </c>
      <c r="C25" s="18">
        <f>'[1]POLIO Resumen'!P73</f>
        <v>6873</v>
      </c>
      <c r="D25" s="6">
        <f>C25*100/B25</f>
        <v>91.94648829431438</v>
      </c>
      <c r="E25" s="18">
        <f>'[1]ROTAVIRUS Resumen'!P73</f>
        <v>6602</v>
      </c>
      <c r="F25" s="5">
        <f>E25*100/B25</f>
        <v>88.32107023411372</v>
      </c>
      <c r="G25" s="17">
        <f>'[1]TRIPLEVIRAL Resumen'!B73</f>
        <v>7298</v>
      </c>
      <c r="H25" s="17">
        <f>'[1]TRIPLEVIRAL Resumen'!P73</f>
        <v>5949</v>
      </c>
      <c r="I25" s="5">
        <f>H25*100/G25</f>
        <v>81.51548369416278</v>
      </c>
      <c r="J25" s="17">
        <f>'[1]F.AMARILLA Resumen'!P73</f>
        <v>6212</v>
      </c>
      <c r="K25" s="5">
        <f>J25*100/G25</f>
        <v>85.11921074266922</v>
      </c>
      <c r="L25" s="17">
        <f>'[1]HEPATITIS Resumen'!P73</f>
        <v>6048</v>
      </c>
      <c r="M25" s="5">
        <f>L25*100/G25</f>
        <v>82.87201973143327</v>
      </c>
      <c r="N25" s="17">
        <f>'[1]R.NEUMOCOCO Resumen'!P73</f>
        <v>5941</v>
      </c>
      <c r="O25" s="5">
        <f>N25*100/G25</f>
        <v>81.40586462044396</v>
      </c>
    </row>
    <row r="26" spans="1:15" ht="16.5" customHeight="1">
      <c r="A26" s="7" t="s">
        <v>41</v>
      </c>
      <c r="B26" s="8">
        <f>SUM(B24:B25)</f>
        <v>10575</v>
      </c>
      <c r="C26" s="8">
        <f>SUM(C24:C25)</f>
        <v>10740</v>
      </c>
      <c r="D26" s="4">
        <f>SUM(D24:D25)/2</f>
        <v>108.34421188909266</v>
      </c>
      <c r="E26" s="8">
        <f>SUM(E24:E25)</f>
        <v>10301</v>
      </c>
      <c r="F26" s="4">
        <f>SUM(F24:F25)/2</f>
        <v>103.82182543963751</v>
      </c>
      <c r="G26" s="8">
        <f>SUM(G24:G25)</f>
        <v>10398</v>
      </c>
      <c r="H26" s="8">
        <f>SUM(H24:H25)</f>
        <v>9151</v>
      </c>
      <c r="I26" s="6">
        <f>SUM(I24:I25)/2</f>
        <v>92.40290313740397</v>
      </c>
      <c r="J26" s="8">
        <f>SUM(J24:J25)</f>
        <v>9426</v>
      </c>
      <c r="K26" s="6">
        <f>SUM(K24:K25)/2</f>
        <v>94.39831504875397</v>
      </c>
      <c r="L26" s="8">
        <f>SUM(L24:L25)</f>
        <v>9304</v>
      </c>
      <c r="M26" s="6">
        <f>SUM(M24:M25)/2</f>
        <v>93.95213889797469</v>
      </c>
      <c r="N26" s="8">
        <f>SUM(N24:N25)</f>
        <v>9153</v>
      </c>
      <c r="O26" s="6">
        <f>SUM(O24:O25)/2</f>
        <v>92.5093839231252</v>
      </c>
    </row>
    <row r="27" spans="1:15" ht="16.5" customHeight="1">
      <c r="A27" s="16" t="s">
        <v>36</v>
      </c>
      <c r="B27" s="17">
        <f>'[1]POLIO Resumen'!B74</f>
        <v>11351</v>
      </c>
      <c r="C27" s="18">
        <f>'[1]POLIO Resumen'!P74</f>
        <v>10790</v>
      </c>
      <c r="D27" s="4">
        <f>C27*100/B27</f>
        <v>95.05770416703375</v>
      </c>
      <c r="E27" s="18">
        <f>'[1]ROTAVIRUS Resumen'!P74</f>
        <v>10186</v>
      </c>
      <c r="F27" s="5">
        <f>E27*100/B27</f>
        <v>89.73658708483833</v>
      </c>
      <c r="G27" s="17">
        <f>'[1]TRIPLEVIRAL Resumen'!B74</f>
        <v>12001</v>
      </c>
      <c r="H27" s="17">
        <f>'[1]TRIPLEVIRAL Resumen'!P74</f>
        <v>10600</v>
      </c>
      <c r="I27" s="5">
        <f>H27*100/G27</f>
        <v>88.32597283559703</v>
      </c>
      <c r="J27" s="17">
        <f>'[1]F.AMARILLA Resumen'!P74</f>
        <v>11157</v>
      </c>
      <c r="K27" s="6">
        <f>J27*100/G27</f>
        <v>92.96725272893926</v>
      </c>
      <c r="L27" s="17">
        <f>'[1]HEPATITIS Resumen'!P74</f>
        <v>10787</v>
      </c>
      <c r="M27" s="5">
        <f>L27*100/G27</f>
        <v>89.88417631864012</v>
      </c>
      <c r="N27" s="17">
        <f>'[1]R.NEUMOCOCO Resumen'!P74</f>
        <v>10593</v>
      </c>
      <c r="O27" s="5">
        <f>N27*100/G27</f>
        <v>88.26764436296975</v>
      </c>
    </row>
    <row r="28" spans="1:15" ht="16.5" customHeight="1" thickBot="1">
      <c r="A28" s="16" t="s">
        <v>37</v>
      </c>
      <c r="B28" s="17">
        <f>'[1]POLIO Resumen'!B75</f>
        <v>56</v>
      </c>
      <c r="C28" s="18">
        <f>'[1]POLIO Resumen'!P75</f>
        <v>38</v>
      </c>
      <c r="D28" s="9">
        <f>C28*100/B28</f>
        <v>67.85714285714286</v>
      </c>
      <c r="E28" s="18">
        <f>'[1]ROTAVIRUS Resumen'!P75</f>
        <v>35</v>
      </c>
      <c r="F28" s="9">
        <f>E28*100/B28</f>
        <v>62.5</v>
      </c>
      <c r="G28" s="17">
        <v>66</v>
      </c>
      <c r="H28" s="17">
        <f>'[1]TRIPLEVIRAL Resumen'!P75</f>
        <v>42</v>
      </c>
      <c r="I28" s="9">
        <f>H28*100/G28</f>
        <v>63.63636363636363</v>
      </c>
      <c r="J28" s="17">
        <f>'[1]F.AMARILLA Resumen'!P75</f>
        <v>42</v>
      </c>
      <c r="K28" s="9">
        <f>J28*100/G28</f>
        <v>63.63636363636363</v>
      </c>
      <c r="L28" s="17">
        <f>'[1]HEPATITIS Resumen'!P75</f>
        <v>44</v>
      </c>
      <c r="M28" s="9">
        <f>L28*100/G28</f>
        <v>66.66666666666667</v>
      </c>
      <c r="N28" s="17">
        <f>'[1]R.NEUMOCOCO Resumen'!P75</f>
        <v>41</v>
      </c>
      <c r="O28" s="9">
        <f>N28*100/G28</f>
        <v>62.121212121212125</v>
      </c>
    </row>
    <row r="29" spans="1:15" ht="21" thickBot="1">
      <c r="A29" s="26" t="s">
        <v>42</v>
      </c>
      <c r="B29" s="10">
        <f>B5+B6+B7+B8+B10+B11+B12+B14+B15+B16+B17+B18+B19+B21+B22+B23+B24+B25+B27+B28</f>
        <v>121476.54717155155</v>
      </c>
      <c r="C29" s="11">
        <f>C5+C6+C7+C8+C10+C11+C12+C14+C15+C16+C17+C18+C19+C21+C22+C23+C24+C25+C27+C28</f>
        <v>116443</v>
      </c>
      <c r="D29" s="12">
        <f>C29*100/B29</f>
        <v>95.8563629863112</v>
      </c>
      <c r="E29" s="13">
        <f>E5+E6+E7+E8+E10+E11+E12+E14+E15+E16+E17+E18+E19+E21+E22+E23+E24+E25+E27+E28</f>
        <v>111460</v>
      </c>
      <c r="F29" s="14">
        <f>E29*100/B29</f>
        <v>91.75433661494677</v>
      </c>
      <c r="G29" s="15">
        <f>G5+G6+G7+G8+G10+G11+G12+G14+G15+G16+G17+G18+G19+G21+G22+G23+G24+G25+G27+G28</f>
        <v>120626.02054453164</v>
      </c>
      <c r="H29" s="11">
        <f>H5+H6+H7+H8+H10+H11+H12+H14+H15+H16+H17+H18+H19+H21+H22+H23+H24+H25+H27+H28</f>
        <v>105163</v>
      </c>
      <c r="I29" s="22">
        <f>H29*100/G29</f>
        <v>87.18102406534821</v>
      </c>
      <c r="J29" s="13">
        <f>J5+J6+J7+J8+J10+J11+J12+J14+J15+J16+J17+J18+J19+J21+J22+J23+J24+J25+J27+J28</f>
        <v>107849</v>
      </c>
      <c r="K29" s="22">
        <f>J29*100/G29</f>
        <v>89.40774097756567</v>
      </c>
      <c r="L29" s="13">
        <f>L5+L6+L7+L8+L10+L11+L12+L14+L15+L16+L17+L18+L19+L21+L22+L23+L24+L25+L27+L28</f>
        <v>107496</v>
      </c>
      <c r="M29" s="22">
        <f>L29*100/G29</f>
        <v>89.11510096639189</v>
      </c>
      <c r="N29" s="13">
        <f>N5+N6+N7+N8+N10+N11+N12+N14+N15+N16+N17+N18+N19+N21+N22+N23+N24+N25+N27+N28</f>
        <v>104986</v>
      </c>
      <c r="O29" s="22">
        <f>N29*100/G29</f>
        <v>87.0342895554962</v>
      </c>
    </row>
    <row r="30" spans="5:15" ht="12.7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5:15" ht="13.5" thickBot="1"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3" ht="15">
      <c r="B32" s="36" t="s">
        <v>16</v>
      </c>
      <c r="C32" s="37"/>
    </row>
    <row r="33" spans="2:3" ht="12.75">
      <c r="B33" s="29" t="s">
        <v>43</v>
      </c>
      <c r="C33" s="30"/>
    </row>
    <row r="34" spans="2:3" ht="12.75">
      <c r="B34" s="29" t="s">
        <v>44</v>
      </c>
      <c r="C34" s="31"/>
    </row>
    <row r="35" spans="2:3" ht="13.5" thickBot="1">
      <c r="B35" s="32" t="s">
        <v>45</v>
      </c>
      <c r="C35" s="33"/>
    </row>
  </sheetData>
  <sheetProtection/>
  <mergeCells count="3">
    <mergeCell ref="A2:O2"/>
    <mergeCell ref="A3:O3"/>
    <mergeCell ref="B32:C3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1200" verticalDpi="1200" orientation="landscape" scale="8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Mlmartinez</dc:creator>
  <cp:keywords/>
  <dc:description/>
  <cp:lastModifiedBy>Mlmartinez</cp:lastModifiedBy>
  <dcterms:created xsi:type="dcterms:W3CDTF">2014-01-09T17:38:11Z</dcterms:created>
  <dcterms:modified xsi:type="dcterms:W3CDTF">2014-01-15T12:50:27Z</dcterms:modified>
  <cp:category/>
  <cp:version/>
  <cp:contentType/>
  <cp:contentStatus/>
</cp:coreProperties>
</file>